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32023\"/>
    </mc:Choice>
  </mc:AlternateContent>
  <bookViews>
    <workbookView xWindow="-105" yWindow="-105" windowWidth="20730" windowHeight="11760" tabRatio="863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D99" i="62"/>
  <c r="D58" i="62" l="1"/>
  <c r="C58" i="62"/>
  <c r="D56" i="62"/>
  <c r="C56" i="62"/>
  <c r="D54" i="62"/>
  <c r="C54" i="62"/>
  <c r="D52" i="62"/>
  <c r="C52" i="62"/>
  <c r="D50" i="62"/>
  <c r="C50" i="62"/>
  <c r="D100" i="62"/>
  <c r="C100" i="62"/>
  <c r="D103" i="62"/>
  <c r="C103" i="62"/>
  <c r="D109" i="62"/>
  <c r="C109" i="62"/>
  <c r="D111" i="62"/>
  <c r="C111" i="62"/>
  <c r="D113" i="62"/>
  <c r="C113" i="62"/>
  <c r="D121" i="62"/>
  <c r="D98" i="62" s="1"/>
  <c r="C121" i="62"/>
  <c r="D92" i="62"/>
  <c r="C92" i="62"/>
  <c r="D90" i="62"/>
  <c r="D89" i="62" s="1"/>
  <c r="C90" i="62"/>
  <c r="C89" i="62" s="1"/>
  <c r="D80" i="62"/>
  <c r="C80" i="62"/>
  <c r="D74" i="62"/>
  <c r="C74" i="62"/>
  <c r="D71" i="62"/>
  <c r="C71" i="62"/>
  <c r="D62" i="62"/>
  <c r="C62" i="62"/>
  <c r="D37" i="62"/>
  <c r="C37" i="62"/>
  <c r="D28" i="62"/>
  <c r="C28" i="62"/>
  <c r="D20" i="62"/>
  <c r="C20" i="62"/>
  <c r="D15" i="62"/>
  <c r="C15" i="62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C99" i="62"/>
  <c r="C98" i="62" s="1"/>
  <c r="D61" i="62"/>
  <c r="C61" i="62"/>
  <c r="F14" i="59"/>
  <c r="G14" i="59"/>
  <c r="A1" i="59"/>
  <c r="A1" i="64" s="1"/>
  <c r="D48" i="62" l="1"/>
  <c r="C48" i="62"/>
  <c r="A1" i="63"/>
  <c r="E1" i="62" l="1"/>
  <c r="E2" i="62"/>
  <c r="E3" i="62"/>
  <c r="D131" i="62" l="1"/>
  <c r="C131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<sst xmlns="http://schemas.openxmlformats.org/spreadsheetml/2006/main" count="965" uniqueCount="653">
  <si>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</si>
  <si>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</si>
  <si>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</si>
  <si>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</si>
  <si>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</si>
  <si>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</si>
  <si>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</si>
  <si>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</si>
  <si>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</si>
  <si>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</si>
  <si>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</si>
  <si>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</si>
  <si>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</si>
  <si>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</si>
  <si>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</si>
  <si>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</si>
  <si>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</si>
  <si>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</si>
  <si>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</si>
  <si>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</si>
  <si>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</si>
  <si>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</si>
  <si>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</si>
  <si>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</si>
  <si>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</si>
  <si>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</si>
  <si>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</si>
  <si>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</si>
  <si>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</si>
  <si>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</si>
  <si>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</si>
  <si>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</si>
  <si>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</si>
  <si>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</si>
  <si>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</si>
  <si>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</si>
  <si>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</si>
  <si>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</si>
  <si>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</si>
  <si>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</si>
  <si>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</si>
  <si>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</si>
  <si>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</si>
  <si>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</si>
  <si>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</si>
  <si>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</si>
  <si>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</si>
  <si>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</si>
  <si>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</si>
  <si>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</si>
  <si>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</si>
  <si>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</si>
  <si>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</si>
  <si>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</si>
  <si>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</si>
  <si>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</si>
  <si>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</si>
  <si>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</si>
  <si>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</si>
  <si>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</si>
  <si>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</si>
  <si>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</si>
  <si>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</si>
  <si>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</si>
  <si>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</si>
  <si>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</si>
  <si>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</si>
  <si>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</si>
  <si>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</si>
  <si>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</si>
  <si>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</si>
  <si>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</si>
  <si>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</si>
  <si>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</si>
  <si>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</si>
  <si>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</si>
  <si>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</si>
  <si>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</si>
  <si>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</si>
  <si>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</si>
  <si>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</si>
  <si>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</si>
  <si>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</si>
  <si>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</si>
  <si>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</si>
  <si>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</si>
  <si>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</si>
  <si>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</si>
  <si>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</si>
  <si>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</si>
  <si>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</si>
  <si>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</si>
  <si>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</si>
  <si>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</si>
  <si>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</si>
  <si>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</si>
  <si>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</si>
  <si>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</si>
  <si>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</si>
  <si>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</si>
  <si>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</si>
  <si>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</si>
  <si>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</si>
  <si>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</si>
  <si>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</si>
  <si>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</si>
  <si>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</si>
  <si>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</si>
  <si>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</si>
  <si>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</si>
  <si>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</si>
  <si>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</si>
  <si>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</si>
  <si>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</si>
  <si>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</si>
  <si>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</si>
  <si>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</si>
  <si>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</si>
  <si>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</si>
  <si>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</si>
  <si>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</si>
  <si>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</si>
  <si>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</si>
  <si>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</si>
  <si>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</si>
  <si>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</si>
  <si>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</si>
  <si>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</si>
  <si>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</si>
  <si>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</si>
  <si>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</si>
  <si>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</si>
  <si>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</si>
  <si>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</si>
  <si>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</si>
  <si>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</si>
  <si>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</si>
  <si>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</si>
  <si>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</si>
  <si>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</si>
  <si>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</si>
  <si>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</si>
  <si>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</si>
  <si>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</si>
  <si>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</si>
  <si>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</si>
  <si>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</si>
  <si>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</si>
  <si>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</si>
  <si>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</si>
  <si>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</si>
  <si>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</si>
  <si>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</si>
  <si>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</si>
  <si>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</si>
  <si>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</si>
  <si>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</si>
  <si>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</si>
  <si>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</si>
  <si>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</si>
  <si>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</si>
  <si>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</si>
  <si>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</si>
  <si>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</si>
  <si>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</si>
  <si>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</si>
  <si>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</si>
  <si>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</si>
  <si>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</si>
  <si>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</si>
  <si>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</si>
  <si>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</si>
  <si>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</si>
  <si>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</si>
  <si>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</si>
  <si>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</si>
  <si>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</si>
  <si>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</si>
  <si>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</si>
  <si>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</si>
  <si>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</si>
  <si>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</si>
  <si>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</si>
  <si>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</si>
  <si>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</si>
  <si>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</si>
  <si>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</si>
  <si>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</si>
  <si>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</si>
  <si>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</si>
  <si>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</si>
  <si>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</si>
  <si>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</si>
  <si>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</si>
  <si>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</si>
  <si>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</si>
  <si>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</si>
  <si>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</si>
  <si>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</si>
  <si>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</si>
  <si>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</si>
  <si>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</si>
  <si>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</si>
  <si>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</si>
  <si>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</si>
  <si>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</si>
  <si>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</si>
  <si>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</si>
  <si>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</si>
  <si>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</si>
  <si>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</si>
  <si>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</si>
  <si>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</si>
  <si>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</si>
  <si>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</si>
  <si>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</si>
  <si>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</si>
  <si>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</si>
  <si>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</si>
  <si>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</si>
  <si>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</si>
  <si>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</si>
  <si>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</si>
  <si>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</si>
  <si>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</si>
  <si>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</si>
  <si>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</si>
  <si>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</si>
  <si>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</si>
  <si>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</si>
  <si>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</si>
  <si>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</si>
  <si>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</si>
  <si>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</si>
  <si>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</si>
  <si>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</si>
  <si>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</si>
  <si>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</si>
  <si>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</si>
  <si>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</si>
  <si>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</si>
  <si>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</si>
  <si>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</si>
  <si>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</si>
  <si>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</si>
  <si>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</si>
  <si>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</si>
  <si>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</si>
  <si>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</si>
  <si>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</si>
  <si>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</si>
  <si>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</si>
  <si>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</si>
  <si>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</si>
  <si>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</si>
  <si>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</si>
  <si>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</si>
  <si>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</si>
  <si>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</si>
  <si>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</si>
  <si>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</si>
  <si>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</si>
  <si>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</si>
  <si>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</si>
  <si>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</si>
  <si>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</si>
  <si>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</si>
  <si>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</si>
  <si>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</si>
  <si>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</si>
  <si>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</si>
  <si>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</si>
  <si>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</si>
  <si>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</si>
  <si>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</si>
  <si>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</si>
  <si>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</si>
  <si>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</si>
  <si>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</si>
  <si>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</si>
  <si>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</si>
  <si>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</si>
  <si>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</si>
  <si>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</si>
  <si>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</si>
  <si>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</si>
  <si>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</si>
  <si>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</si>
  <si>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</si>
  <si>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</si>
  <si>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</si>
  <si>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</si>
  <si>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</si>
  <si>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</si>
  <si>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</si>
  <si>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</si>
  <si>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</si>
  <si>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</si>
  <si>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</si>
  <si>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</si>
  <si>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</si>
  <si>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</si>
  <si>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</si>
  <si>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</si>
  <si>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</si>
  <si>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</si>
  <si>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</si>
  <si>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</si>
  <si>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</si>
  <si>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</si>
  <si>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</si>
  <si>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</si>
  <si>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</si>
  <si>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</si>
  <si>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</si>
  <si>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</si>
  <si>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</si>
  <si>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</si>
  <si>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</si>
  <si>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</si>
  <si>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</si>
  <si>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</si>
  <si>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</si>
  <si>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</si>
  <si>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</si>
  <si>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</si>
  <si>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</si>
  <si>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</si>
  <si>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</si>
  <si>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</si>
  <si>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</si>
  <si>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</si>
  <si>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</si>
  <si>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</si>
  <si>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</si>
  <si>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</si>
  <si>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</si>
  <si>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</si>
  <si>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</si>
  <si>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</si>
  <si>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</si>
  <si>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</si>
  <si>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</si>
  <si>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</si>
  <si>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</si>
  <si>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</si>
  <si>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</si>
  <si>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</si>
  <si>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</si>
  <si>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</si>
  <si>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</si>
  <si>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</si>
  <si>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</si>
  <si>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</si>
  <si>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</si>
  <si>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</si>
  <si>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</si>
  <si>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</si>
  <si>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</si>
  <si>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</si>
  <si>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</si>
  <si>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</si>
  <si>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</si>
  <si>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</si>
  <si>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</si>
  <si>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</si>
  <si>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</si>
  <si>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</si>
  <si>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</si>
  <si>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</si>
  <si>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</si>
  <si>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</si>
  <si>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</si>
  <si>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</si>
  <si>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</si>
  <si>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</si>
  <si>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</si>
  <si>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</si>
  <si>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</si>
  <si>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</si>
  <si>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</si>
  <si>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</si>
  <si>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</si>
  <si>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</si>
  <si>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</si>
  <si>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</si>
  <si>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</si>
  <si>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</si>
  <si>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</si>
  <si>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</si>
  <si>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</si>
  <si>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</si>
  <si>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</si>
  <si>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</si>
  <si>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</si>
  <si>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</si>
  <si>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</si>
  <si>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</si>
  <si>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</si>
  <si>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</si>
  <si>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</si>
  <si>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</si>
  <si>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</si>
  <si>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</si>
  <si>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</si>
  <si>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</si>
  <si>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</si>
  <si>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</si>
  <si>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</si>
  <si>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</si>
  <si>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</si>
  <si>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</si>
  <si>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</si>
  <si>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</si>
  <si>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</si>
  <si>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</si>
  <si>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</si>
  <si>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</si>
  <si>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</si>
  <si>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</si>
  <si>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</si>
  <si>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</si>
  <si>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</si>
  <si>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</si>
  <si>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</si>
  <si>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</si>
  <si>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</si>
  <si>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</si>
  <si>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</si>
  <si>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</si>
  <si>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</si>
  <si>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</si>
  <si>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</si>
  <si>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</si>
  <si>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</si>
  <si>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</si>
  <si>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</si>
  <si>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</si>
  <si>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</si>
  <si>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</si>
  <si>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</si>
  <si>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</si>
  <si>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</si>
  <si>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</si>
  <si>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</si>
  <si>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</si>
  <si>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</si>
  <si>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</si>
  <si>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</si>
  <si>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</si>
  <si>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</si>
  <si>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</si>
  <si>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</si>
  <si>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</si>
  <si>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</si>
  <si>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</si>
  <si>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</si>
  <si>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</si>
  <si>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</si>
  <si>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</si>
  <si>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</si>
  <si>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</si>
  <si>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</si>
  <si>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</si>
  <si>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</si>
  <si>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</si>
  <si>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</si>
  <si>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</si>
  <si>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</si>
  <si>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</si>
  <si>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</si>
  <si>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</si>
  <si>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</si>
  <si>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</si>
  <si>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</si>
  <si>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</si>
  <si>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</si>
  <si>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</si>
  <si>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</si>
  <si>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</si>
  <si>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</si>
  <si>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</si>
  <si>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</si>
  <si>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</si>
  <si>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</si>
  <si>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</si>
  <si>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</si>
  <si>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</si>
  <si>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</si>
  <si>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</si>
  <si>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</si>
  <si>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</si>
  <si>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</si>
  <si>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</si>
  <si>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</si>
  <si>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</si>
  <si>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</si>
  <si>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</si>
  <si>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</si>
  <si>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</si>
  <si>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</si>
  <si>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</si>
  <si>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</si>
  <si>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</si>
  <si>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</si>
  <si>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</si>
  <si>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</si>
  <si>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</si>
  <si>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</si>
  <si>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</si>
  <si>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</si>
  <si>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</si>
  <si>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</si>
  <si>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</si>
  <si>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</si>
  <si>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</si>
  <si>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</si>
  <si>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</si>
  <si>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</si>
  <si>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</si>
  <si>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</si>
  <si>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</si>
  <si>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</si>
  <si>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</si>
  <si>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</si>
  <si>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</si>
  <si>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</si>
  <si>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</si>
  <si>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</si>
  <si>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</si>
  <si>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</si>
  <si>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</si>
  <si>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</si>
  <si>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</si>
  <si>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</si>
  <si>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</si>
  <si>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</si>
  <si>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</si>
  <si>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</si>
  <si>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</si>
  <si>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</si>
  <si>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</si>
  <si>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</si>
  <si>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</si>
  <si>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</si>
  <si>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</si>
  <si>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</si>
  <si>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</si>
  <si>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</si>
  <si>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</si>
  <si>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</si>
  <si>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</si>
  <si>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</si>
  <si>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</si>
  <si>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</si>
  <si>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</si>
  <si>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</si>
  <si>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</si>
  <si>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</si>
  <si>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</si>
  <si>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</si>
  <si>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</si>
  <si>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</si>
  <si>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</si>
  <si>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</si>
  <si>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</si>
  <si>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</si>
  <si>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</si>
  <si>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</si>
  <si>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</si>
  <si>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</si>
  <si>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</si>
  <si>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</si>
  <si>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</si>
  <si>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</si>
  <si>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</si>
  <si>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</si>
  <si>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</si>
  <si>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</si>
  <si>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</si>
  <si>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</si>
  <si>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</si>
  <si>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</si>
  <si>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</si>
  <si>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</si>
  <si>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</si>
  <si>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</si>
  <si>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</si>
  <si>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</si>
  <si>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</si>
  <si>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</si>
  <si>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</si>
  <si>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</si>
  <si>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</si>
  <si>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</si>
  <si>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</si>
  <si>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</si>
  <si>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</si>
  <si>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</si>
  <si>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</si>
  <si>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</si>
  <si>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</si>
  <si>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</si>
  <si>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</si>
  <si>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</si>
  <si>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</si>
  <si>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</si>
  <si>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</si>
  <si>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</si>
  <si>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</si>
  <si>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</si>
  <si>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</si>
  <si>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</si>
  <si>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</si>
  <si>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</si>
  <si>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</si>
  <si>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</si>
  <si>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</si>
  <si>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</si>
  <si>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</si>
  <si>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</si>
  <si>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</si>
  <si>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</si>
  <si>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</si>
  <si>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</si>
  <si>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</si>
  <si>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</si>
  <si>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</si>
  <si>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</si>
  <si>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</si>
  <si>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</si>
  <si>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</si>
  <si>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</si>
  <si>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</si>
  <si>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</si>
  <si>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</si>
  <si>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</si>
  <si>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</si>
  <si>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</si>
  <si>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</si>
  <si>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</si>
  <si>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</si>
  <si>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</si>
  <si>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</si>
  <si>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</si>
  <si>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DIF SAN LUIS DE LA PAZ, GTO. 2023</t>
  </si>
  <si>
    <t>CORRESPONDIENTE DEL 01 DE ENERO DEL 2023 AL 30 DE SEPTIEMBRE DEL 2023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</si>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</sst>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9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3" fillId="0" borderId="0" xfId="12" applyNumberFormat="1" applyFont="1"/>
    <xf numFmtId="0" fontId="13" fillId="0" borderId="0" xfId="9" applyFont="1"/>
    <xf numFmtId="0" fontId="13" fillId="0" borderId="0" xfId="9" applyFont="1"/>
    <xf numFmtId="4" fontId="12" fillId="0" borderId="0" xfId="9" applyNumberFormat="1" applyFont="1"/>
    <xf numFmtId="0" fontId="0" fillId="0" borderId="0" xfId="0"/>
    <xf numFmtId="0" fontId="8" fillId="0" borderId="0" xfId="10" applyFont="1"/>
    <xf numFmtId="0" fontId="8" fillId="0" borderId="0" xfId="10" applyFont="1" applyAlignment="1">
      <alignment horizontal="center" vertical="center"/>
    </xf>
    <xf numFmtId="0" fontId="1" fillId="0" borderId="0" xfId="10" applyFont="1"/>
    <xf numFmtId="0" fontId="3" fillId="0" borderId="0" xfId="3" applyFont="1" applyAlignment="1" applyProtection="1">
      <alignment vertical="top"/>
      <protection locked="0"/>
    </xf>
    <xf numFmtId="0" fontId="3" fillId="0" borderId="15" xfId="3" applyFont="1" applyBorder="1" applyAlignment="1" applyProtection="1">
      <alignment vertical="top"/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8" fillId="0" borderId="15" xfId="10" applyFont="1" applyBorder="1"/>
    <xf numFmtId="0" fontId="13" fillId="0" borderId="15" xfId="9" applyFont="1" applyBorder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50"/>
  <sheetViews>
    <sheetView showGridLines="0" zoomScaleNormal="100" zoomScaleSheetLayoutView="100" workbookViewId="0">
      <pane ySplit="5" topLeftCell="A15" activePane="bottomLeft" state="frozen"/>
      <selection activeCell="A14" sqref="A14:B14"/>
      <selection pane="bottomLeft" activeCell="D18" sqref="D18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6" t="s">
        <v>645</v>
      </c>
      <c r="B1" s="147"/>
      <c r="C1" s="148" t="s">
        <v>0</v>
      </c>
      <c r="D1" s="149">
        <v>2023</v>
      </c>
    </row>
    <row r="2" spans="1:4" x14ac:dyDescent="0.2">
      <c r="A2" s="150" t="s">
        <v>1</v>
      </c>
      <c r="B2" s="142"/>
      <c r="C2" s="151" t="s">
        <v>2</v>
      </c>
      <c r="D2" s="152" t="s">
        <v>642</v>
      </c>
    </row>
    <row r="3" spans="1:4" x14ac:dyDescent="0.2">
      <c r="A3" s="150" t="s">
        <v>646</v>
      </c>
      <c r="B3" s="142"/>
      <c r="C3" s="151" t="s">
        <v>3</v>
      </c>
      <c r="D3" s="153">
        <v>3</v>
      </c>
    </row>
    <row r="4" spans="1:4" x14ac:dyDescent="0.2">
      <c r="A4" s="154" t="s">
        <v>4</v>
      </c>
      <c r="B4" s="143"/>
      <c r="C4" s="143"/>
      <c r="D4" s="155"/>
    </row>
    <row r="5" spans="1:4" ht="15" customHeight="1" x14ac:dyDescent="0.2">
      <c r="A5" s="144" t="s">
        <v>5</v>
      </c>
      <c r="B5" s="145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70" t="s">
        <v>63</v>
      </c>
      <c r="B43" s="170"/>
      <c r="C43" s="137"/>
      <c r="D43" s="137"/>
    </row>
    <row r="46" spans="1:4" x14ac:dyDescent="0.2">
      <c r="A46" s="164" t="s">
        <v>647</v>
      </c>
      <c r="C46" s="164" t="s">
        <v>648</v>
      </c>
    </row>
    <row r="47" spans="1:4" x14ac:dyDescent="0.2">
      <c r="A47" s="164"/>
      <c r="C47" s="164"/>
    </row>
    <row r="48" spans="1:4" x14ac:dyDescent="0.2">
      <c r="A48" s="165"/>
      <c r="C48" s="165"/>
      <c r="D48" s="166"/>
    </row>
    <row r="49" spans="1:3" x14ac:dyDescent="0.2">
      <c r="A49" s="164" t="s">
        <v>649</v>
      </c>
      <c r="C49" s="164" t="s">
        <v>650</v>
      </c>
    </row>
    <row r="50" spans="1:3" x14ac:dyDescent="0.2">
      <c r="A50" s="164" t="s">
        <v>651</v>
      </c>
      <c r="C50" s="164" t="s">
        <v>652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32"/>
  <sheetViews>
    <sheetView showGridLines="0" workbookViewId="0">
      <selection activeCell="E25" sqref="E2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5" t="str">
        <f>ESF!A1</f>
        <v>DIF SAN LUIS DE LA PAZ, GTO. 2023</v>
      </c>
      <c r="B1" s="176"/>
      <c r="C1" s="177"/>
    </row>
    <row r="2" spans="1:3" s="54" customFormat="1" ht="18" customHeight="1" x14ac:dyDescent="0.25">
      <c r="A2" s="178" t="s">
        <v>520</v>
      </c>
      <c r="B2" s="179"/>
      <c r="C2" s="180"/>
    </row>
    <row r="3" spans="1:3" s="54" customFormat="1" ht="18" customHeight="1" x14ac:dyDescent="0.25">
      <c r="A3" s="178" t="str">
        <f>ESF!A3</f>
        <v>CORRESPONDIENTE DEL 01 DE ENERO DEL 2023 AL 30 DE SEPTIEMBRE DEL 2023</v>
      </c>
      <c r="B3" s="179"/>
      <c r="C3" s="180"/>
    </row>
    <row r="4" spans="1:3" s="56" customFormat="1" x14ac:dyDescent="0.2">
      <c r="A4" s="181" t="s">
        <v>521</v>
      </c>
      <c r="B4" s="182"/>
      <c r="C4" s="183"/>
    </row>
    <row r="5" spans="1:3" x14ac:dyDescent="0.2">
      <c r="A5" s="70" t="s">
        <v>522</v>
      </c>
      <c r="B5" s="70"/>
      <c r="C5" s="71">
        <v>12145229.09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5" x14ac:dyDescent="0.2">
      <c r="A17" s="85">
        <v>3.2</v>
      </c>
      <c r="B17" s="78" t="s">
        <v>534</v>
      </c>
      <c r="C17" s="76">
        <v>0</v>
      </c>
    </row>
    <row r="18" spans="1:5" x14ac:dyDescent="0.2">
      <c r="A18" s="85">
        <v>3.3</v>
      </c>
      <c r="B18" s="80" t="s">
        <v>535</v>
      </c>
      <c r="C18" s="86">
        <v>0</v>
      </c>
    </row>
    <row r="19" spans="1:5" x14ac:dyDescent="0.2">
      <c r="A19" s="72"/>
      <c r="B19" s="87"/>
      <c r="C19" s="88"/>
    </row>
    <row r="20" spans="1:5" x14ac:dyDescent="0.2">
      <c r="A20" s="89" t="s">
        <v>643</v>
      </c>
      <c r="B20" s="89"/>
      <c r="C20" s="71">
        <f>C5+C7-C15</f>
        <v>12145229.09</v>
      </c>
    </row>
    <row r="22" spans="1:5" x14ac:dyDescent="0.2">
      <c r="B22" s="38" t="s">
        <v>63</v>
      </c>
    </row>
    <row r="26" spans="1:5" x14ac:dyDescent="0.2">
      <c r="B26" s="14"/>
      <c r="C26" s="14"/>
      <c r="D26" s="14"/>
      <c r="E26" s="14"/>
    </row>
    <row r="27" spans="1:5" x14ac:dyDescent="0.2">
      <c r="B27" s="164" t="s">
        <v>647</v>
      </c>
      <c r="C27" s="164" t="s">
        <v>648</v>
      </c>
      <c r="E27" s="14"/>
    </row>
    <row r="28" spans="1:5" x14ac:dyDescent="0.2">
      <c r="B28" s="164"/>
      <c r="C28" s="164"/>
      <c r="E28" s="14"/>
    </row>
    <row r="29" spans="1:5" x14ac:dyDescent="0.2">
      <c r="B29" s="165"/>
      <c r="C29" s="165"/>
      <c r="D29" s="168"/>
      <c r="E29" s="167"/>
    </row>
    <row r="30" spans="1:5" x14ac:dyDescent="0.2">
      <c r="B30" s="164" t="s">
        <v>649</v>
      </c>
      <c r="C30" s="164" t="s">
        <v>650</v>
      </c>
      <c r="E30" s="14"/>
    </row>
    <row r="31" spans="1:5" x14ac:dyDescent="0.2">
      <c r="B31" s="164" t="s">
        <v>651</v>
      </c>
      <c r="C31" s="164" t="s">
        <v>652</v>
      </c>
      <c r="E31" s="14"/>
    </row>
    <row r="32" spans="1:5" x14ac:dyDescent="0.2">
      <c r="B32" s="14"/>
      <c r="C32" s="14"/>
      <c r="D32" s="14"/>
      <c r="E32" s="14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75" orientation="portrait" horizontalDpi="4294967293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6"/>
  <sheetViews>
    <sheetView showGridLines="0" workbookViewId="0">
      <selection activeCell="C37" sqref="C37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5" s="57" customFormat="1" ht="18.95" customHeight="1" x14ac:dyDescent="0.25">
      <c r="A1" s="184" t="str">
        <f>ESF!A1</f>
        <v>DIF SAN LUIS DE LA PAZ, GTO. 2023</v>
      </c>
      <c r="B1" s="185"/>
      <c r="C1" s="186"/>
      <c r="E1" s="162"/>
    </row>
    <row r="2" spans="1:5" s="57" customFormat="1" ht="18.95" customHeight="1" x14ac:dyDescent="0.25">
      <c r="A2" s="187" t="s">
        <v>536</v>
      </c>
      <c r="B2" s="188"/>
      <c r="C2" s="189"/>
      <c r="E2" s="162"/>
    </row>
    <row r="3" spans="1:5" s="57" customFormat="1" ht="18.95" customHeight="1" x14ac:dyDescent="0.25">
      <c r="A3" s="187" t="str">
        <f>ESF!A3</f>
        <v>CORRESPONDIENTE DEL 01 DE ENERO DEL 2023 AL 30 DE SEPTIEMBRE DEL 2023</v>
      </c>
      <c r="B3" s="188"/>
      <c r="C3" s="189"/>
      <c r="E3" s="162"/>
    </row>
    <row r="4" spans="1:5" ht="15" x14ac:dyDescent="0.25">
      <c r="A4" s="181" t="s">
        <v>521</v>
      </c>
      <c r="B4" s="182"/>
      <c r="C4" s="183"/>
      <c r="E4" s="160"/>
    </row>
    <row r="5" spans="1:5" ht="15" x14ac:dyDescent="0.25">
      <c r="A5" s="100" t="s">
        <v>537</v>
      </c>
      <c r="B5" s="70"/>
      <c r="C5" s="93">
        <v>8530500.2899999991</v>
      </c>
      <c r="E5" s="160"/>
    </row>
    <row r="6" spans="1:5" ht="15" x14ac:dyDescent="0.25">
      <c r="A6" s="94"/>
      <c r="B6" s="73"/>
      <c r="C6" s="95"/>
      <c r="E6" s="160"/>
    </row>
    <row r="7" spans="1:5" ht="15" x14ac:dyDescent="0.25">
      <c r="A7" s="83" t="s">
        <v>538</v>
      </c>
      <c r="B7" s="96"/>
      <c r="C7" s="75">
        <f>SUM(C8:C28)</f>
        <v>0</v>
      </c>
      <c r="E7" s="160"/>
    </row>
    <row r="8" spans="1:5" ht="15" x14ac:dyDescent="0.25">
      <c r="A8" s="101">
        <v>2.1</v>
      </c>
      <c r="B8" s="102" t="s">
        <v>343</v>
      </c>
      <c r="C8" s="103">
        <v>0</v>
      </c>
      <c r="E8" s="160"/>
    </row>
    <row r="9" spans="1:5" ht="15" x14ac:dyDescent="0.25">
      <c r="A9" s="101">
        <v>2.2000000000000002</v>
      </c>
      <c r="B9" s="102" t="s">
        <v>340</v>
      </c>
      <c r="C9" s="103">
        <v>0</v>
      </c>
      <c r="E9" s="160"/>
    </row>
    <row r="10" spans="1:5" x14ac:dyDescent="0.2">
      <c r="A10" s="110">
        <v>2.2999999999999998</v>
      </c>
      <c r="B10" s="92" t="s">
        <v>129</v>
      </c>
      <c r="C10" s="103">
        <v>0</v>
      </c>
      <c r="E10" s="163"/>
    </row>
    <row r="11" spans="1:5" x14ac:dyDescent="0.2">
      <c r="A11" s="110">
        <v>2.4</v>
      </c>
      <c r="B11" s="92" t="s">
        <v>130</v>
      </c>
      <c r="C11" s="103">
        <v>0</v>
      </c>
      <c r="E11" s="163"/>
    </row>
    <row r="12" spans="1:5" x14ac:dyDescent="0.2">
      <c r="A12" s="110">
        <v>2.5</v>
      </c>
      <c r="B12" s="92" t="s">
        <v>131</v>
      </c>
      <c r="C12" s="103">
        <v>0</v>
      </c>
      <c r="E12" s="163"/>
    </row>
    <row r="13" spans="1:5" x14ac:dyDescent="0.2">
      <c r="A13" s="110">
        <v>2.6</v>
      </c>
      <c r="B13" s="92" t="s">
        <v>132</v>
      </c>
      <c r="C13" s="103">
        <v>0</v>
      </c>
      <c r="E13" s="163"/>
    </row>
    <row r="14" spans="1:5" x14ac:dyDescent="0.2">
      <c r="A14" s="110">
        <v>2.7</v>
      </c>
      <c r="B14" s="92" t="s">
        <v>133</v>
      </c>
      <c r="C14" s="103">
        <v>0</v>
      </c>
      <c r="E14" s="163"/>
    </row>
    <row r="15" spans="1:5" x14ac:dyDescent="0.2">
      <c r="A15" s="110">
        <v>2.8</v>
      </c>
      <c r="B15" s="92" t="s">
        <v>134</v>
      </c>
      <c r="C15" s="103">
        <v>0</v>
      </c>
      <c r="E15" s="163"/>
    </row>
    <row r="16" spans="1:5" x14ac:dyDescent="0.2">
      <c r="A16" s="110">
        <v>2.9</v>
      </c>
      <c r="B16" s="92" t="s">
        <v>136</v>
      </c>
      <c r="C16" s="103">
        <v>0</v>
      </c>
      <c r="E16" s="163"/>
    </row>
    <row r="17" spans="1:5" x14ac:dyDescent="0.2">
      <c r="A17" s="110" t="s">
        <v>539</v>
      </c>
      <c r="B17" s="92" t="s">
        <v>540</v>
      </c>
      <c r="C17" s="103">
        <v>0</v>
      </c>
      <c r="E17" s="163"/>
    </row>
    <row r="18" spans="1:5" x14ac:dyDescent="0.2">
      <c r="A18" s="110" t="s">
        <v>541</v>
      </c>
      <c r="B18" s="92" t="s">
        <v>140</v>
      </c>
      <c r="C18" s="103">
        <v>0</v>
      </c>
      <c r="E18" s="163"/>
    </row>
    <row r="19" spans="1:5" x14ac:dyDescent="0.2">
      <c r="A19" s="110" t="s">
        <v>542</v>
      </c>
      <c r="B19" s="92" t="s">
        <v>543</v>
      </c>
      <c r="C19" s="103">
        <v>0</v>
      </c>
      <c r="E19" s="161"/>
    </row>
    <row r="20" spans="1:5" x14ac:dyDescent="0.2">
      <c r="A20" s="110" t="s">
        <v>544</v>
      </c>
      <c r="B20" s="92" t="s">
        <v>545</v>
      </c>
      <c r="C20" s="103">
        <v>0</v>
      </c>
      <c r="E20" s="163"/>
    </row>
    <row r="21" spans="1:5" x14ac:dyDescent="0.2">
      <c r="A21" s="110" t="s">
        <v>546</v>
      </c>
      <c r="B21" s="92" t="s">
        <v>547</v>
      </c>
      <c r="C21" s="103">
        <v>0</v>
      </c>
      <c r="E21" s="163"/>
    </row>
    <row r="22" spans="1:5" x14ac:dyDescent="0.2">
      <c r="A22" s="110" t="s">
        <v>548</v>
      </c>
      <c r="B22" s="92" t="s">
        <v>549</v>
      </c>
      <c r="C22" s="103">
        <v>0</v>
      </c>
      <c r="E22" s="163"/>
    </row>
    <row r="23" spans="1:5" x14ac:dyDescent="0.2">
      <c r="A23" s="110" t="s">
        <v>550</v>
      </c>
      <c r="B23" s="92" t="s">
        <v>551</v>
      </c>
      <c r="C23" s="103">
        <v>0</v>
      </c>
      <c r="E23" s="161"/>
    </row>
    <row r="24" spans="1:5" x14ac:dyDescent="0.2">
      <c r="A24" s="110" t="s">
        <v>552</v>
      </c>
      <c r="B24" s="92" t="s">
        <v>553</v>
      </c>
      <c r="C24" s="103">
        <v>0</v>
      </c>
      <c r="E24" s="163"/>
    </row>
    <row r="25" spans="1:5" x14ac:dyDescent="0.2">
      <c r="A25" s="110" t="s">
        <v>554</v>
      </c>
      <c r="B25" s="92" t="s">
        <v>555</v>
      </c>
      <c r="C25" s="103">
        <v>0</v>
      </c>
      <c r="E25" s="163"/>
    </row>
    <row r="26" spans="1:5" x14ac:dyDescent="0.2">
      <c r="A26" s="110" t="s">
        <v>556</v>
      </c>
      <c r="B26" s="92" t="s">
        <v>557</v>
      </c>
      <c r="C26" s="103">
        <v>0</v>
      </c>
      <c r="E26" s="163"/>
    </row>
    <row r="27" spans="1:5" x14ac:dyDescent="0.2">
      <c r="A27" s="110" t="s">
        <v>558</v>
      </c>
      <c r="B27" s="92" t="s">
        <v>559</v>
      </c>
      <c r="C27" s="103">
        <v>0</v>
      </c>
      <c r="E27" s="163"/>
    </row>
    <row r="28" spans="1:5" x14ac:dyDescent="0.2">
      <c r="A28" s="110" t="s">
        <v>560</v>
      </c>
      <c r="B28" s="102" t="s">
        <v>561</v>
      </c>
      <c r="C28" s="103">
        <v>0</v>
      </c>
      <c r="E28" s="163"/>
    </row>
    <row r="29" spans="1:5" ht="15" x14ac:dyDescent="0.25">
      <c r="A29" s="111"/>
      <c r="B29" s="104"/>
      <c r="C29" s="105"/>
      <c r="E29" s="160"/>
    </row>
    <row r="30" spans="1:5" ht="15" x14ac:dyDescent="0.25">
      <c r="A30" s="106" t="s">
        <v>562</v>
      </c>
      <c r="B30" s="107"/>
      <c r="C30" s="108">
        <f>SUM(C31:C35)</f>
        <v>234246.16</v>
      </c>
      <c r="E30" s="160"/>
    </row>
    <row r="31" spans="1:5" x14ac:dyDescent="0.2">
      <c r="A31" s="110" t="s">
        <v>563</v>
      </c>
      <c r="B31" s="92" t="s">
        <v>413</v>
      </c>
      <c r="C31" s="103">
        <v>234246.16</v>
      </c>
      <c r="E31" s="163"/>
    </row>
    <row r="32" spans="1:5" x14ac:dyDescent="0.2">
      <c r="A32" s="110" t="s">
        <v>564</v>
      </c>
      <c r="B32" s="92" t="s">
        <v>422</v>
      </c>
      <c r="C32" s="103">
        <v>0</v>
      </c>
      <c r="E32" s="163"/>
    </row>
    <row r="33" spans="1:5" x14ac:dyDescent="0.2">
      <c r="A33" s="110" t="s">
        <v>565</v>
      </c>
      <c r="B33" s="92" t="s">
        <v>425</v>
      </c>
      <c r="C33" s="103">
        <v>0</v>
      </c>
      <c r="E33" s="163"/>
    </row>
    <row r="34" spans="1:5" x14ac:dyDescent="0.2">
      <c r="A34" s="110" t="s">
        <v>566</v>
      </c>
      <c r="B34" s="92" t="s">
        <v>431</v>
      </c>
      <c r="C34" s="103">
        <v>0</v>
      </c>
      <c r="E34" s="163"/>
    </row>
    <row r="35" spans="1:5" x14ac:dyDescent="0.2">
      <c r="A35" s="110" t="s">
        <v>567</v>
      </c>
      <c r="B35" s="102" t="s">
        <v>568</v>
      </c>
      <c r="C35" s="109">
        <v>0</v>
      </c>
      <c r="E35" s="163"/>
    </row>
    <row r="36" spans="1:5" x14ac:dyDescent="0.2">
      <c r="A36" s="94"/>
      <c r="B36" s="97"/>
      <c r="C36" s="98"/>
    </row>
    <row r="37" spans="1:5" x14ac:dyDescent="0.2">
      <c r="A37" s="99" t="s">
        <v>644</v>
      </c>
      <c r="B37" s="70"/>
      <c r="C37" s="71">
        <f>C5-C7+C30</f>
        <v>8764746.4499999993</v>
      </c>
    </row>
    <row r="39" spans="1:5" x14ac:dyDescent="0.2">
      <c r="B39" s="38" t="s">
        <v>63</v>
      </c>
    </row>
    <row r="42" spans="1:5" x14ac:dyDescent="0.2">
      <c r="B42" s="164" t="s">
        <v>647</v>
      </c>
      <c r="C42" s="164" t="s">
        <v>648</v>
      </c>
    </row>
    <row r="43" spans="1:5" x14ac:dyDescent="0.2">
      <c r="B43" s="164"/>
      <c r="C43" s="164"/>
    </row>
    <row r="44" spans="1:5" x14ac:dyDescent="0.2">
      <c r="B44" s="165"/>
      <c r="C44" s="165"/>
    </row>
    <row r="45" spans="1:5" x14ac:dyDescent="0.2">
      <c r="B45" s="164" t="s">
        <v>649</v>
      </c>
      <c r="C45" s="164" t="s">
        <v>650</v>
      </c>
    </row>
    <row r="46" spans="1:5" x14ac:dyDescent="0.2">
      <c r="B46" s="164" t="s">
        <v>651</v>
      </c>
      <c r="C46" s="164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75" orientation="portrait" horizontalDpi="4294967293" verticalDpi="0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6"/>
  <sheetViews>
    <sheetView topLeftCell="A28" workbookViewId="0">
      <selection activeCell="G43" sqref="G43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4" t="str">
        <f>'Notas a los Edos Financieros'!A1</f>
        <v>DIF SAN LUIS DE LA PAZ, GTO. 2023</v>
      </c>
      <c r="B1" s="190"/>
      <c r="C1" s="190"/>
      <c r="D1" s="190"/>
      <c r="E1" s="190"/>
      <c r="F1" s="190"/>
      <c r="G1" s="45" t="s">
        <v>0</v>
      </c>
      <c r="H1" s="46">
        <f>'Notas a los Edos Financieros'!D1</f>
        <v>2023</v>
      </c>
    </row>
    <row r="2" spans="1:10" ht="18.95" customHeight="1" x14ac:dyDescent="0.2">
      <c r="A2" s="174" t="s">
        <v>569</v>
      </c>
      <c r="B2" s="190"/>
      <c r="C2" s="190"/>
      <c r="D2" s="190"/>
      <c r="E2" s="190"/>
      <c r="F2" s="190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4" t="str">
        <f>'Notas a los Edos Financieros'!A3</f>
        <v>CORRESPONDIENTE DEL 01 DE ENERO DEL 2023 AL 30 DE SEPTIEMBRE DEL 2023</v>
      </c>
      <c r="B3" s="190"/>
      <c r="C3" s="190"/>
      <c r="D3" s="190"/>
      <c r="E3" s="190"/>
      <c r="F3" s="190"/>
      <c r="G3" s="45" t="s">
        <v>3</v>
      </c>
      <c r="H3" s="46">
        <f>'Notas a los Edos Financieros'!D3</f>
        <v>3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13831985.5</v>
      </c>
      <c r="D36" s="52">
        <v>0</v>
      </c>
      <c r="E36" s="52">
        <v>0</v>
      </c>
      <c r="F36" s="52">
        <f>+C36+D36-E36</f>
        <v>13831985.5</v>
      </c>
    </row>
    <row r="37" spans="1:6" x14ac:dyDescent="0.2">
      <c r="A37" s="47">
        <v>8120</v>
      </c>
      <c r="B37" s="47" t="s">
        <v>607</v>
      </c>
      <c r="C37" s="52">
        <v>13831985.5</v>
      </c>
      <c r="D37" s="52">
        <v>12145229.09</v>
      </c>
      <c r="E37" s="52">
        <v>1100000</v>
      </c>
      <c r="F37" s="52">
        <f t="shared" ref="F37:F47" si="0">+C37+D37-E37</f>
        <v>24877214.59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1100000</v>
      </c>
      <c r="E38" s="52">
        <v>0</v>
      </c>
      <c r="F38" s="52">
        <f t="shared" si="0"/>
        <v>1100000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12145229.09</v>
      </c>
      <c r="E39" s="52">
        <v>12145229.09</v>
      </c>
      <c r="F39" s="52">
        <f t="shared" si="0"/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135.85</v>
      </c>
      <c r="E40" s="52">
        <v>12145364.939999999</v>
      </c>
      <c r="F40" s="52">
        <f t="shared" si="0"/>
        <v>-12145229.09</v>
      </c>
    </row>
    <row r="41" spans="1:6" x14ac:dyDescent="0.2">
      <c r="A41" s="47">
        <v>8210</v>
      </c>
      <c r="B41" s="47" t="s">
        <v>611</v>
      </c>
      <c r="C41" s="52">
        <v>13831985.5</v>
      </c>
      <c r="D41" s="52">
        <v>0</v>
      </c>
      <c r="E41" s="52">
        <v>0</v>
      </c>
      <c r="F41" s="52">
        <f t="shared" si="0"/>
        <v>13831985.5</v>
      </c>
    </row>
    <row r="42" spans="1:6" x14ac:dyDescent="0.2">
      <c r="A42" s="47">
        <v>8220</v>
      </c>
      <c r="B42" s="47" t="s">
        <v>612</v>
      </c>
      <c r="C42" s="52">
        <v>13831985.5</v>
      </c>
      <c r="D42" s="52">
        <v>1660123.66</v>
      </c>
      <c r="E42" s="52">
        <v>13000190.73</v>
      </c>
      <c r="F42" s="52">
        <f t="shared" si="0"/>
        <v>2491918.4299999997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315000</v>
      </c>
      <c r="E43" s="52">
        <v>1415000</v>
      </c>
      <c r="F43" s="52">
        <f t="shared" si="0"/>
        <v>-1100000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12685190.73</v>
      </c>
      <c r="E44" s="52">
        <v>8775623.9499999993</v>
      </c>
      <c r="F44" s="52">
        <f t="shared" si="0"/>
        <v>3909566.7800000012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8530413.2899999991</v>
      </c>
      <c r="E45" s="52">
        <v>8530413.2899999991</v>
      </c>
      <c r="F45" s="52">
        <f t="shared" si="0"/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8530500.2899999991</v>
      </c>
      <c r="E46" s="52">
        <v>8530500.2899999991</v>
      </c>
      <c r="F46" s="52">
        <f t="shared" si="0"/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8530500.2899999991</v>
      </c>
      <c r="E47" s="52">
        <v>0</v>
      </c>
      <c r="F47" s="52">
        <f t="shared" si="0"/>
        <v>8530500.2899999991</v>
      </c>
    </row>
    <row r="48" spans="1:6" x14ac:dyDescent="0.2">
      <c r="A48" s="129"/>
    </row>
    <row r="49" spans="1:5" x14ac:dyDescent="0.2">
      <c r="A49" s="129"/>
      <c r="B49" s="38" t="s">
        <v>63</v>
      </c>
    </row>
    <row r="52" spans="1:5" x14ac:dyDescent="0.2">
      <c r="B52" s="164" t="s">
        <v>647</v>
      </c>
      <c r="D52" s="164" t="s">
        <v>648</v>
      </c>
    </row>
    <row r="53" spans="1:5" x14ac:dyDescent="0.2">
      <c r="B53" s="164"/>
      <c r="D53" s="164"/>
    </row>
    <row r="54" spans="1:5" x14ac:dyDescent="0.2">
      <c r="B54" s="165"/>
      <c r="D54" s="165"/>
      <c r="E54" s="169"/>
    </row>
    <row r="55" spans="1:5" x14ac:dyDescent="0.2">
      <c r="B55" s="164" t="s">
        <v>649</v>
      </c>
      <c r="D55" s="164" t="s">
        <v>650</v>
      </c>
    </row>
    <row r="56" spans="1:5" x14ac:dyDescent="0.2">
      <c r="B56" s="164" t="s">
        <v>651</v>
      </c>
      <c r="D56" s="164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91" t="s">
        <v>620</v>
      </c>
      <c r="B5" s="191"/>
      <c r="C5" s="191"/>
      <c r="D5" s="191"/>
      <c r="E5" s="19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192" t="s">
        <v>623</v>
      </c>
      <c r="C10" s="192"/>
      <c r="D10" s="192"/>
      <c r="E10" s="192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192" t="s">
        <v>627</v>
      </c>
      <c r="C12" s="192"/>
      <c r="D12" s="192"/>
      <c r="E12" s="192"/>
    </row>
    <row r="13" spans="1:8" s="6" customFormat="1" ht="26.1" customHeight="1" x14ac:dyDescent="0.2">
      <c r="A13" s="117" t="s">
        <v>628</v>
      </c>
      <c r="B13" s="192" t="s">
        <v>629</v>
      </c>
      <c r="C13" s="192"/>
      <c r="D13" s="192"/>
      <c r="E13" s="19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2"/>
  <sheetViews>
    <sheetView topLeftCell="A109" zoomScaleNormal="100" workbookViewId="0">
      <selection activeCell="B142" sqref="B14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71" t="str">
        <f>'Notas a los Edos Financieros'!A1</f>
        <v>DIF SAN LUIS DE LA PAZ, GTO. 2023</v>
      </c>
      <c r="B1" s="172"/>
      <c r="C1" s="172"/>
      <c r="D1" s="172"/>
      <c r="E1" s="172"/>
      <c r="F1" s="172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71" t="s">
        <v>64</v>
      </c>
      <c r="B2" s="172"/>
      <c r="C2" s="172"/>
      <c r="D2" s="172"/>
      <c r="E2" s="172"/>
      <c r="F2" s="172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71" t="str">
        <f>'Notas a los Edos Financieros'!A3</f>
        <v>CORRESPONDIENTE DEL 01 DE ENERO DEL 2023 AL 30 DE SEPTIEMBRE DEL 2023</v>
      </c>
      <c r="B3" s="172"/>
      <c r="C3" s="172"/>
      <c r="D3" s="172"/>
      <c r="E3" s="172"/>
      <c r="F3" s="172"/>
      <c r="G3" s="34" t="s">
        <v>3</v>
      </c>
      <c r="H3" s="43">
        <f>'Notas a los Edos Financieros'!D3</f>
        <v>3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90810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61094.44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18542.080000000002</v>
      </c>
      <c r="D20" s="42">
        <v>18542.080000000002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32732</v>
      </c>
      <c r="D21" s="42">
        <v>32732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611701.26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430552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2512570.39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129</v>
      </c>
      <c r="C63" s="42">
        <v>1318335.42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87719.47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141721.75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807675.74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21594.05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135523.96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460143.59</v>
      </c>
      <c r="D103" s="42">
        <v>460143.59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181929.65</v>
      </c>
      <c r="D104" s="42">
        <v>181929.65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456</v>
      </c>
      <c r="D105" s="42">
        <v>456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167195.84</v>
      </c>
      <c r="D110" s="42">
        <v>167195.84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110562.1</v>
      </c>
      <c r="D112" s="42">
        <v>110562.1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  <row r="146" spans="2:5" x14ac:dyDescent="0.2">
      <c r="B146" s="14"/>
      <c r="C146" s="14"/>
      <c r="D146" s="14"/>
      <c r="E146" s="14"/>
    </row>
    <row r="147" spans="2:5" x14ac:dyDescent="0.2">
      <c r="B147" s="164" t="s">
        <v>647</v>
      </c>
      <c r="C147" s="14"/>
      <c r="D147" s="164" t="s">
        <v>648</v>
      </c>
      <c r="E147" s="14"/>
    </row>
    <row r="148" spans="2:5" x14ac:dyDescent="0.2">
      <c r="B148" s="164"/>
      <c r="C148" s="14"/>
      <c r="D148" s="164"/>
      <c r="E148" s="14"/>
    </row>
    <row r="149" spans="2:5" x14ac:dyDescent="0.2">
      <c r="B149" s="165"/>
      <c r="C149" s="14"/>
      <c r="D149" s="165"/>
      <c r="E149" s="166"/>
    </row>
    <row r="150" spans="2:5" x14ac:dyDescent="0.2">
      <c r="B150" s="164" t="s">
        <v>649</v>
      </c>
      <c r="C150" s="14"/>
      <c r="D150" s="164" t="s">
        <v>650</v>
      </c>
      <c r="E150" s="14"/>
    </row>
    <row r="151" spans="2:5" x14ac:dyDescent="0.2">
      <c r="B151" s="164" t="s">
        <v>651</v>
      </c>
      <c r="C151" s="14"/>
      <c r="D151" s="164" t="s">
        <v>652</v>
      </c>
      <c r="E151" s="14"/>
    </row>
    <row r="152" spans="2:5" x14ac:dyDescent="0.2">
      <c r="B152" s="14"/>
      <c r="C152" s="14"/>
      <c r="D152" s="14"/>
      <c r="E152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7"/>
  <sheetViews>
    <sheetView topLeftCell="A40" zoomScaleNormal="100" workbookViewId="0">
      <selection activeCell="B233" sqref="B233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73" t="str">
        <f>ESF!A1</f>
        <v>DIF SAN LUIS DE LA PAZ, GTO. 2023</v>
      </c>
      <c r="B1" s="173"/>
      <c r="C1" s="173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73" t="s">
        <v>250</v>
      </c>
      <c r="B2" s="173"/>
      <c r="C2" s="173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73" t="str">
        <f>ESF!A3</f>
        <v>CORRESPONDIENTE DEL 01 DE ENERO DEL 2023 AL 30 DE SEPTIEMBRE DEL 2023</v>
      </c>
      <c r="B3" s="173"/>
      <c r="C3" s="173"/>
      <c r="D3" s="34" t="s">
        <v>3</v>
      </c>
      <c r="E3" s="43">
        <f>'Notas a los Edos Financieros'!D3</f>
        <v>3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964033.3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964033.3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8412500.0199999996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8412500.0199999996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8412500.0199999996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642640.77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7075.9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8803014.7400000002</v>
      </c>
      <c r="D98" s="156">
        <f>C98/C98</f>
        <v>1</v>
      </c>
      <c r="E98" s="66"/>
    </row>
    <row r="99" spans="1:5" x14ac:dyDescent="0.2">
      <c r="A99" s="68">
        <v>5100</v>
      </c>
      <c r="B99" s="66" t="s">
        <v>332</v>
      </c>
      <c r="C99" s="69">
        <v>8262323.3200000003</v>
      </c>
      <c r="D99" s="156">
        <f>C99/$C$99</f>
        <v>1</v>
      </c>
      <c r="E99" s="66"/>
    </row>
    <row r="100" spans="1:5" x14ac:dyDescent="0.2">
      <c r="A100" s="68">
        <v>5110</v>
      </c>
      <c r="B100" s="66" t="s">
        <v>333</v>
      </c>
      <c r="C100" s="69">
        <v>6658214.4900000002</v>
      </c>
      <c r="D100" s="156">
        <f t="shared" ref="D100:D163" si="0">C100/$C$99</f>
        <v>0.80585257101751862</v>
      </c>
      <c r="E100" s="66"/>
    </row>
    <row r="101" spans="1:5" x14ac:dyDescent="0.2">
      <c r="A101" s="68">
        <v>5111</v>
      </c>
      <c r="B101" s="66" t="s">
        <v>334</v>
      </c>
      <c r="C101" s="69">
        <v>4915239.0999999996</v>
      </c>
      <c r="D101" s="156">
        <f t="shared" si="0"/>
        <v>0.59489793725477202</v>
      </c>
      <c r="E101" s="66"/>
    </row>
    <row r="102" spans="1:5" x14ac:dyDescent="0.2">
      <c r="A102" s="68">
        <v>5112</v>
      </c>
      <c r="B102" s="66" t="s">
        <v>335</v>
      </c>
      <c r="C102" s="69">
        <v>0</v>
      </c>
      <c r="D102" s="156">
        <f t="shared" si="0"/>
        <v>0</v>
      </c>
      <c r="E102" s="66"/>
    </row>
    <row r="103" spans="1:5" x14ac:dyDescent="0.2">
      <c r="A103" s="68">
        <v>5113</v>
      </c>
      <c r="B103" s="66" t="s">
        <v>336</v>
      </c>
      <c r="C103" s="69">
        <v>148355.57999999999</v>
      </c>
      <c r="D103" s="156">
        <f t="shared" si="0"/>
        <v>1.795567351387551E-2</v>
      </c>
      <c r="E103" s="66"/>
    </row>
    <row r="104" spans="1:5" x14ac:dyDescent="0.2">
      <c r="A104" s="68">
        <v>5114</v>
      </c>
      <c r="B104" s="66" t="s">
        <v>337</v>
      </c>
      <c r="C104" s="69">
        <v>1307133.78</v>
      </c>
      <c r="D104" s="156">
        <f t="shared" si="0"/>
        <v>0.15820414299642779</v>
      </c>
      <c r="E104" s="66"/>
    </row>
    <row r="105" spans="1:5" x14ac:dyDescent="0.2">
      <c r="A105" s="68">
        <v>5115</v>
      </c>
      <c r="B105" s="66" t="s">
        <v>338</v>
      </c>
      <c r="C105" s="69">
        <v>287486.03000000003</v>
      </c>
      <c r="D105" s="156">
        <f t="shared" si="0"/>
        <v>3.4794817252443232E-2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156">
        <f t="shared" si="0"/>
        <v>0</v>
      </c>
      <c r="E106" s="66"/>
    </row>
    <row r="107" spans="1:5" x14ac:dyDescent="0.2">
      <c r="A107" s="68">
        <v>5120</v>
      </c>
      <c r="B107" s="66" t="s">
        <v>340</v>
      </c>
      <c r="C107" s="69">
        <v>798296.15</v>
      </c>
      <c r="D107" s="156">
        <f t="shared" si="0"/>
        <v>9.6618846670841724E-2</v>
      </c>
      <c r="E107" s="66"/>
    </row>
    <row r="108" spans="1:5" x14ac:dyDescent="0.2">
      <c r="A108" s="68">
        <v>5121</v>
      </c>
      <c r="B108" s="66" t="s">
        <v>341</v>
      </c>
      <c r="C108" s="69">
        <v>78030.78</v>
      </c>
      <c r="D108" s="156">
        <f t="shared" si="0"/>
        <v>9.444169270296723E-3</v>
      </c>
      <c r="E108" s="66"/>
    </row>
    <row r="109" spans="1:5" x14ac:dyDescent="0.2">
      <c r="A109" s="68">
        <v>5122</v>
      </c>
      <c r="B109" s="66" t="s">
        <v>342</v>
      </c>
      <c r="C109" s="69">
        <v>162335.29</v>
      </c>
      <c r="D109" s="156">
        <f t="shared" si="0"/>
        <v>1.9647656441505609E-2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156">
        <f t="shared" si="0"/>
        <v>0</v>
      </c>
      <c r="E110" s="66"/>
    </row>
    <row r="111" spans="1:5" x14ac:dyDescent="0.2">
      <c r="A111" s="68">
        <v>5124</v>
      </c>
      <c r="B111" s="66" t="s">
        <v>344</v>
      </c>
      <c r="C111" s="69">
        <v>246380.47</v>
      </c>
      <c r="D111" s="156">
        <f t="shared" si="0"/>
        <v>2.981975655728757E-2</v>
      </c>
      <c r="E111" s="66"/>
    </row>
    <row r="112" spans="1:5" x14ac:dyDescent="0.2">
      <c r="A112" s="68">
        <v>5125</v>
      </c>
      <c r="B112" s="66" t="s">
        <v>345</v>
      </c>
      <c r="C112" s="69">
        <v>18952.25</v>
      </c>
      <c r="D112" s="156">
        <f t="shared" si="0"/>
        <v>2.29381606915862E-3</v>
      </c>
      <c r="E112" s="66"/>
    </row>
    <row r="113" spans="1:5" x14ac:dyDescent="0.2">
      <c r="A113" s="68">
        <v>5126</v>
      </c>
      <c r="B113" s="66" t="s">
        <v>346</v>
      </c>
      <c r="C113" s="69">
        <v>243725.29</v>
      </c>
      <c r="D113" s="156">
        <f t="shared" si="0"/>
        <v>2.9498396584170469E-2</v>
      </c>
      <c r="E113" s="66"/>
    </row>
    <row r="114" spans="1:5" x14ac:dyDescent="0.2">
      <c r="A114" s="68">
        <v>5127</v>
      </c>
      <c r="B114" s="66" t="s">
        <v>347</v>
      </c>
      <c r="C114" s="69">
        <v>0</v>
      </c>
      <c r="D114" s="156">
        <f t="shared" si="0"/>
        <v>0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156">
        <f t="shared" si="0"/>
        <v>0</v>
      </c>
      <c r="E115" s="66"/>
    </row>
    <row r="116" spans="1:5" x14ac:dyDescent="0.2">
      <c r="A116" s="68">
        <v>5129</v>
      </c>
      <c r="B116" s="66" t="s">
        <v>349</v>
      </c>
      <c r="C116" s="69">
        <v>48872.07</v>
      </c>
      <c r="D116" s="156">
        <f t="shared" si="0"/>
        <v>5.9150517484227423E-3</v>
      </c>
      <c r="E116" s="66"/>
    </row>
    <row r="117" spans="1:5" x14ac:dyDescent="0.2">
      <c r="A117" s="68">
        <v>5130</v>
      </c>
      <c r="B117" s="66" t="s">
        <v>350</v>
      </c>
      <c r="C117" s="69">
        <v>805812.68</v>
      </c>
      <c r="D117" s="156">
        <f t="shared" si="0"/>
        <v>9.7528582311639675E-2</v>
      </c>
      <c r="E117" s="66"/>
    </row>
    <row r="118" spans="1:5" x14ac:dyDescent="0.2">
      <c r="A118" s="68">
        <v>5131</v>
      </c>
      <c r="B118" s="66" t="s">
        <v>351</v>
      </c>
      <c r="C118" s="69">
        <v>202235.92</v>
      </c>
      <c r="D118" s="156">
        <f t="shared" si="0"/>
        <v>2.4476882853332833E-2</v>
      </c>
      <c r="E118" s="66"/>
    </row>
    <row r="119" spans="1:5" x14ac:dyDescent="0.2">
      <c r="A119" s="68">
        <v>5132</v>
      </c>
      <c r="B119" s="66" t="s">
        <v>352</v>
      </c>
      <c r="C119" s="69">
        <v>0</v>
      </c>
      <c r="D119" s="156">
        <f t="shared" si="0"/>
        <v>0</v>
      </c>
      <c r="E119" s="66"/>
    </row>
    <row r="120" spans="1:5" x14ac:dyDescent="0.2">
      <c r="A120" s="68">
        <v>5133</v>
      </c>
      <c r="B120" s="66" t="s">
        <v>353</v>
      </c>
      <c r="C120" s="69">
        <v>51513.599999999999</v>
      </c>
      <c r="D120" s="156">
        <f t="shared" si="0"/>
        <v>6.2347596438528134E-3</v>
      </c>
      <c r="E120" s="66"/>
    </row>
    <row r="121" spans="1:5" x14ac:dyDescent="0.2">
      <c r="A121" s="68">
        <v>5134</v>
      </c>
      <c r="B121" s="66" t="s">
        <v>354</v>
      </c>
      <c r="C121" s="69">
        <v>35141.730000000003</v>
      </c>
      <c r="D121" s="156">
        <f t="shared" si="0"/>
        <v>4.2532504041490355E-3</v>
      </c>
      <c r="E121" s="66"/>
    </row>
    <row r="122" spans="1:5" x14ac:dyDescent="0.2">
      <c r="A122" s="68">
        <v>5135</v>
      </c>
      <c r="B122" s="66" t="s">
        <v>355</v>
      </c>
      <c r="C122" s="69">
        <v>27414.85</v>
      </c>
      <c r="D122" s="156">
        <f t="shared" si="0"/>
        <v>3.3180558225842944E-3</v>
      </c>
      <c r="E122" s="66"/>
    </row>
    <row r="123" spans="1:5" x14ac:dyDescent="0.2">
      <c r="A123" s="68">
        <v>5136</v>
      </c>
      <c r="B123" s="66" t="s">
        <v>356</v>
      </c>
      <c r="C123" s="69">
        <v>0</v>
      </c>
      <c r="D123" s="156">
        <f t="shared" si="0"/>
        <v>0</v>
      </c>
      <c r="E123" s="66"/>
    </row>
    <row r="124" spans="1:5" x14ac:dyDescent="0.2">
      <c r="A124" s="68">
        <v>5137</v>
      </c>
      <c r="B124" s="66" t="s">
        <v>357</v>
      </c>
      <c r="C124" s="69">
        <v>33809.449999999997</v>
      </c>
      <c r="D124" s="156">
        <f t="shared" si="0"/>
        <v>4.0920027806416069E-3</v>
      </c>
      <c r="E124" s="66"/>
    </row>
    <row r="125" spans="1:5" x14ac:dyDescent="0.2">
      <c r="A125" s="68">
        <v>5138</v>
      </c>
      <c r="B125" s="66" t="s">
        <v>358</v>
      </c>
      <c r="C125" s="69">
        <v>310180.13</v>
      </c>
      <c r="D125" s="156">
        <f t="shared" si="0"/>
        <v>3.754151441267975E-2</v>
      </c>
      <c r="E125" s="66"/>
    </row>
    <row r="126" spans="1:5" x14ac:dyDescent="0.2">
      <c r="A126" s="68">
        <v>5139</v>
      </c>
      <c r="B126" s="66" t="s">
        <v>359</v>
      </c>
      <c r="C126" s="69">
        <v>145517</v>
      </c>
      <c r="D126" s="156">
        <f t="shared" si="0"/>
        <v>1.761211639439934E-2</v>
      </c>
      <c r="E126" s="66"/>
    </row>
    <row r="127" spans="1:5" x14ac:dyDescent="0.2">
      <c r="A127" s="68">
        <v>5200</v>
      </c>
      <c r="B127" s="66" t="s">
        <v>360</v>
      </c>
      <c r="C127" s="69">
        <v>0</v>
      </c>
      <c r="D127" s="156">
        <f t="shared" si="0"/>
        <v>0</v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156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156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156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156">
        <f t="shared" si="0"/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156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156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156">
        <f t="shared" si="0"/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156">
        <f t="shared" si="0"/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156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v>202345.26</v>
      </c>
      <c r="D137" s="156">
        <f t="shared" si="0"/>
        <v>2.4490116419215606E-2</v>
      </c>
      <c r="E137" s="66"/>
    </row>
    <row r="138" spans="1:5" x14ac:dyDescent="0.2">
      <c r="A138" s="68">
        <v>5241</v>
      </c>
      <c r="B138" s="66" t="s">
        <v>370</v>
      </c>
      <c r="C138" s="69">
        <v>202345.26</v>
      </c>
      <c r="D138" s="156">
        <f t="shared" si="0"/>
        <v>2.4490116419215606E-2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156">
        <f t="shared" si="0"/>
        <v>0</v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156">
        <f t="shared" si="0"/>
        <v>0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156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156">
        <f t="shared" si="0"/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156">
        <f t="shared" si="0"/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156">
        <f t="shared" si="0"/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156">
        <f t="shared" si="0"/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156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156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156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156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156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156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156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156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156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156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156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156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156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156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156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156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156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156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156">
        <f t="shared" ref="D164:D216" si="1">C164/$C$99</f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156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156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69">
        <v>104100</v>
      </c>
      <c r="D167" s="156">
        <f t="shared" si="1"/>
        <v>1.2599361701086274E-2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156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156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156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156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156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156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156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156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156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156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156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156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156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156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156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156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156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69">
        <v>0</v>
      </c>
      <c r="D185" s="156">
        <f t="shared" si="1"/>
        <v>0</v>
      </c>
      <c r="E185" s="66"/>
    </row>
    <row r="186" spans="1:5" x14ac:dyDescent="0.2">
      <c r="A186" s="68">
        <v>5510</v>
      </c>
      <c r="B186" s="66" t="s">
        <v>413</v>
      </c>
      <c r="C186" s="69">
        <v>0</v>
      </c>
      <c r="D186" s="156">
        <f t="shared" si="1"/>
        <v>0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156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156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156">
        <f t="shared" si="1"/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156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156">
        <f t="shared" si="1"/>
        <v>0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156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156">
        <f t="shared" si="1"/>
        <v>0</v>
      </c>
      <c r="E193" s="66"/>
    </row>
    <row r="194" spans="1:5" x14ac:dyDescent="0.2">
      <c r="A194" s="68">
        <v>5518</v>
      </c>
      <c r="B194" s="66" t="s">
        <v>421</v>
      </c>
      <c r="C194" s="69">
        <v>234246.16</v>
      </c>
      <c r="D194" s="156">
        <f t="shared" si="1"/>
        <v>2.8351124850437347E-2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156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156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156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156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156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156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156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156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156">
        <f t="shared" si="1"/>
        <v>0</v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156">
        <f t="shared" si="1"/>
        <v>0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156">
        <f t="shared" si="1"/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156">
        <f t="shared" si="1"/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156">
        <f t="shared" si="1"/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156">
        <f t="shared" si="1"/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156">
        <f t="shared" si="1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156">
        <f t="shared" si="1"/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156">
        <f t="shared" si="1"/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156">
        <f t="shared" si="1"/>
        <v>0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156">
        <f t="shared" si="1"/>
        <v>0</v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156">
        <f t="shared" si="1"/>
        <v>0</v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156">
        <f t="shared" si="1"/>
        <v>0</v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156">
        <f t="shared" si="1"/>
        <v>0</v>
      </c>
      <c r="E216" s="66"/>
    </row>
    <row r="218" spans="1:5" x14ac:dyDescent="0.2">
      <c r="B218" s="38" t="s">
        <v>63</v>
      </c>
    </row>
    <row r="221" spans="1:5" x14ac:dyDescent="0.2">
      <c r="B221" s="14"/>
      <c r="C221" s="14"/>
      <c r="D221" s="14"/>
      <c r="E221" s="14"/>
    </row>
    <row r="222" spans="1:5" x14ac:dyDescent="0.2">
      <c r="B222" s="164" t="s">
        <v>647</v>
      </c>
      <c r="C222" s="14"/>
      <c r="D222" s="164" t="s">
        <v>648</v>
      </c>
      <c r="E222" s="14"/>
    </row>
    <row r="223" spans="1:5" x14ac:dyDescent="0.2">
      <c r="B223" s="164"/>
      <c r="C223" s="14"/>
      <c r="D223" s="164"/>
      <c r="E223" s="14"/>
    </row>
    <row r="224" spans="1:5" x14ac:dyDescent="0.2">
      <c r="B224" s="165"/>
      <c r="C224" s="14"/>
      <c r="D224" s="165"/>
      <c r="E224" s="166"/>
    </row>
    <row r="225" spans="2:5" x14ac:dyDescent="0.2">
      <c r="B225" s="164" t="s">
        <v>649</v>
      </c>
      <c r="C225" s="14"/>
      <c r="D225" s="164" t="s">
        <v>650</v>
      </c>
      <c r="E225" s="14"/>
    </row>
    <row r="226" spans="2:5" x14ac:dyDescent="0.2">
      <c r="B226" s="164" t="s">
        <v>651</v>
      </c>
      <c r="C226" s="14"/>
      <c r="D226" s="164" t="s">
        <v>652</v>
      </c>
      <c r="E226" s="14"/>
    </row>
    <row r="227" spans="2:5" x14ac:dyDescent="0.2">
      <c r="B227" s="14"/>
      <c r="C227" s="14"/>
      <c r="D227" s="14"/>
      <c r="E227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8"/>
  <sheetViews>
    <sheetView workbookViewId="0">
      <selection activeCell="C25" sqref="C2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74" t="str">
        <f>ESF!A1</f>
        <v>DIF SAN LUIS DE LA PAZ, GTO. 2023</v>
      </c>
      <c r="B1" s="174"/>
      <c r="C1" s="174"/>
      <c r="D1" s="45" t="s">
        <v>0</v>
      </c>
      <c r="E1" s="46">
        <f>'Notas a los Edos Financieros'!D1</f>
        <v>2023</v>
      </c>
    </row>
    <row r="2" spans="1:5" ht="18.95" customHeight="1" x14ac:dyDescent="0.2">
      <c r="A2" s="174" t="s">
        <v>448</v>
      </c>
      <c r="B2" s="174"/>
      <c r="C2" s="174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4" t="str">
        <f>ESF!A3</f>
        <v>CORRESPONDIENTE DEL 01 DE ENERO DEL 2023 AL 30 DE SEPTIEMBRE DEL 2023</v>
      </c>
      <c r="B3" s="174"/>
      <c r="C3" s="174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430552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382683.77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1216159.3500000001</v>
      </c>
    </row>
    <row r="15" spans="1:5" x14ac:dyDescent="0.2">
      <c r="A15" s="51">
        <v>3220</v>
      </c>
      <c r="B15" s="47" t="s">
        <v>455</v>
      </c>
      <c r="C15" s="52">
        <v>5130162.05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5" x14ac:dyDescent="0.2">
      <c r="A17" s="51">
        <v>3231</v>
      </c>
      <c r="B17" s="47" t="s">
        <v>457</v>
      </c>
      <c r="C17" s="52">
        <v>0</v>
      </c>
    </row>
    <row r="18" spans="1:5" x14ac:dyDescent="0.2">
      <c r="A18" s="51">
        <v>3232</v>
      </c>
      <c r="B18" s="47" t="s">
        <v>458</v>
      </c>
      <c r="C18" s="52">
        <v>0</v>
      </c>
    </row>
    <row r="19" spans="1:5" x14ac:dyDescent="0.2">
      <c r="A19" s="51">
        <v>3233</v>
      </c>
      <c r="B19" s="47" t="s">
        <v>459</v>
      </c>
      <c r="C19" s="52">
        <v>0</v>
      </c>
    </row>
    <row r="20" spans="1:5" x14ac:dyDescent="0.2">
      <c r="A20" s="51">
        <v>3239</v>
      </c>
      <c r="B20" s="47" t="s">
        <v>460</v>
      </c>
      <c r="C20" s="52">
        <v>0</v>
      </c>
    </row>
    <row r="21" spans="1:5" x14ac:dyDescent="0.2">
      <c r="A21" s="51">
        <v>3240</v>
      </c>
      <c r="B21" s="47" t="s">
        <v>461</v>
      </c>
      <c r="C21" s="52">
        <v>0</v>
      </c>
    </row>
    <row r="22" spans="1:5" x14ac:dyDescent="0.2">
      <c r="A22" s="51">
        <v>3241</v>
      </c>
      <c r="B22" s="47" t="s">
        <v>462</v>
      </c>
      <c r="C22" s="52">
        <v>0</v>
      </c>
    </row>
    <row r="23" spans="1:5" x14ac:dyDescent="0.2">
      <c r="A23" s="51">
        <v>3242</v>
      </c>
      <c r="B23" s="47" t="s">
        <v>463</v>
      </c>
      <c r="C23" s="52">
        <v>0</v>
      </c>
    </row>
    <row r="24" spans="1:5" x14ac:dyDescent="0.2">
      <c r="A24" s="51">
        <v>3243</v>
      </c>
      <c r="B24" s="47" t="s">
        <v>464</v>
      </c>
      <c r="C24" s="52">
        <v>0</v>
      </c>
    </row>
    <row r="25" spans="1:5" x14ac:dyDescent="0.2">
      <c r="A25" s="51">
        <v>3250</v>
      </c>
      <c r="B25" s="47" t="s">
        <v>465</v>
      </c>
      <c r="C25" s="52">
        <v>0</v>
      </c>
    </row>
    <row r="26" spans="1:5" x14ac:dyDescent="0.2">
      <c r="A26" s="51">
        <v>3251</v>
      </c>
      <c r="B26" s="47" t="s">
        <v>466</v>
      </c>
      <c r="C26" s="52">
        <v>0</v>
      </c>
    </row>
    <row r="27" spans="1:5" x14ac:dyDescent="0.2">
      <c r="A27" s="51">
        <v>3252</v>
      </c>
      <c r="B27" s="47" t="s">
        <v>467</v>
      </c>
      <c r="C27" s="52">
        <v>0</v>
      </c>
    </row>
    <row r="29" spans="1:5" x14ac:dyDescent="0.2">
      <c r="B29" s="38" t="s">
        <v>63</v>
      </c>
    </row>
    <row r="32" spans="1:5" x14ac:dyDescent="0.2">
      <c r="B32" s="14"/>
      <c r="C32" s="14"/>
      <c r="D32" s="14"/>
      <c r="E32" s="14"/>
    </row>
    <row r="33" spans="2:5" x14ac:dyDescent="0.2">
      <c r="B33" s="164" t="s">
        <v>647</v>
      </c>
      <c r="C33" s="14"/>
      <c r="D33" s="164" t="s">
        <v>648</v>
      </c>
      <c r="E33" s="14"/>
    </row>
    <row r="34" spans="2:5" x14ac:dyDescent="0.2">
      <c r="B34" s="164"/>
      <c r="C34" s="14"/>
      <c r="D34" s="164"/>
      <c r="E34" s="14"/>
    </row>
    <row r="35" spans="2:5" x14ac:dyDescent="0.2">
      <c r="B35" s="165"/>
      <c r="C35" s="14"/>
      <c r="D35" s="165"/>
      <c r="E35" s="166"/>
    </row>
    <row r="36" spans="2:5" x14ac:dyDescent="0.2">
      <c r="B36" s="164" t="s">
        <v>649</v>
      </c>
      <c r="C36" s="14"/>
      <c r="D36" s="164" t="s">
        <v>650</v>
      </c>
      <c r="E36" s="14"/>
    </row>
    <row r="37" spans="2:5" x14ac:dyDescent="0.2">
      <c r="B37" s="164" t="s">
        <v>651</v>
      </c>
      <c r="C37" s="14"/>
      <c r="D37" s="164" t="s">
        <v>652</v>
      </c>
      <c r="E37" s="14"/>
    </row>
    <row r="38" spans="2:5" x14ac:dyDescent="0.2">
      <c r="B38" s="14"/>
      <c r="C38" s="14"/>
      <c r="D38" s="14"/>
      <c r="E38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43"/>
  <sheetViews>
    <sheetView tabSelected="1" workbookViewId="0">
      <selection activeCell="E34" sqref="E34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4" t="str">
        <f>ESF!A1</f>
        <v>DIF SAN LUIS DE LA PAZ, GTO. 2023</v>
      </c>
      <c r="B1" s="174"/>
      <c r="C1" s="174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74" t="s">
        <v>471</v>
      </c>
      <c r="B2" s="174"/>
      <c r="C2" s="174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4" t="str">
        <f>ESF!A3</f>
        <v>CORRESPONDIENTE DEL 01 DE ENERO DEL 2023 AL 30 DE SEPTIEMBRE DEL 2023</v>
      </c>
      <c r="B3" s="174"/>
      <c r="C3" s="174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474</v>
      </c>
      <c r="C8" s="52">
        <v>10000</v>
      </c>
      <c r="D8" s="52">
        <v>0</v>
      </c>
    </row>
    <row r="9" spans="1:5" x14ac:dyDescent="0.2">
      <c r="A9" s="51">
        <v>1112</v>
      </c>
      <c r="B9" s="47" t="s">
        <v>475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476</v>
      </c>
      <c r="C10" s="52">
        <v>4282250.59</v>
      </c>
      <c r="D10" s="52">
        <v>3431843.93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72</v>
      </c>
      <c r="C12" s="52">
        <v>90810</v>
      </c>
      <c r="D12" s="52">
        <v>90810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1" t="s">
        <v>479</v>
      </c>
      <c r="C15" s="159">
        <f>SUM(C8:C14)</f>
        <v>4383060.59</v>
      </c>
      <c r="D15" s="159">
        <f>SUM(D8:D14)</f>
        <v>3522653.93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19">
        <f>SUM(C21:C27)</f>
        <v>430552</v>
      </c>
      <c r="D20" s="159">
        <f>SUM(D21:D27)</f>
        <v>0</v>
      </c>
    </row>
    <row r="21" spans="1:4" x14ac:dyDescent="0.2">
      <c r="A21" s="51">
        <v>1231</v>
      </c>
      <c r="B21" s="47" t="s">
        <v>121</v>
      </c>
      <c r="C21" s="52">
        <v>430552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19">
        <f>SUM(C29:C36)</f>
        <v>2512570.3899999997</v>
      </c>
      <c r="D28" s="159">
        <f>SUM(D29:D36)</f>
        <v>-115014.37999999999</v>
      </c>
    </row>
    <row r="29" spans="1:4" x14ac:dyDescent="0.2">
      <c r="A29" s="51">
        <v>1241</v>
      </c>
      <c r="B29" s="47" t="s">
        <v>129</v>
      </c>
      <c r="C29" s="52">
        <v>1318335.42</v>
      </c>
      <c r="D29" s="52">
        <v>71582.320000000007</v>
      </c>
    </row>
    <row r="30" spans="1:4" x14ac:dyDescent="0.2">
      <c r="A30" s="51">
        <v>1242</v>
      </c>
      <c r="B30" s="47" t="s">
        <v>130</v>
      </c>
      <c r="C30" s="52">
        <v>87719.47</v>
      </c>
      <c r="D30" s="52">
        <v>6555.3</v>
      </c>
    </row>
    <row r="31" spans="1:4" x14ac:dyDescent="0.2">
      <c r="A31" s="51">
        <v>1243</v>
      </c>
      <c r="B31" s="47" t="s">
        <v>131</v>
      </c>
      <c r="C31" s="52">
        <v>141721.75</v>
      </c>
      <c r="D31" s="52">
        <v>-19952</v>
      </c>
    </row>
    <row r="32" spans="1:4" x14ac:dyDescent="0.2">
      <c r="A32" s="51">
        <v>1244</v>
      </c>
      <c r="B32" s="47" t="s">
        <v>132</v>
      </c>
      <c r="C32" s="52">
        <v>807675.74</v>
      </c>
      <c r="D32" s="52">
        <v>-173200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21594.05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135523.96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19">
        <f>SUM(C38:C42)</f>
        <v>0</v>
      </c>
      <c r="D37" s="159">
        <f>SUM(D38:D42)</f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1" t="s">
        <v>483</v>
      </c>
      <c r="C43" s="119">
        <f>C20+C28+C37</f>
        <v>2943122.3899999997</v>
      </c>
      <c r="D43" s="119">
        <f>D20+D28+D37</f>
        <v>-115014.37999999999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2023</v>
      </c>
      <c r="D46" s="123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19">
        <v>1216159.3500000001</v>
      </c>
      <c r="D47" s="119">
        <v>483324.81</v>
      </c>
      <c r="E47" s="138"/>
      <c r="F47"/>
    </row>
    <row r="48" spans="1:6" ht="9.9499999999999993" customHeight="1" x14ac:dyDescent="0.25">
      <c r="A48" s="51"/>
      <c r="B48" s="131" t="s">
        <v>486</v>
      </c>
      <c r="C48" s="119">
        <f>C49+C61+C89+C92</f>
        <v>234246.16</v>
      </c>
      <c r="D48" s="159">
        <f>D49+D61+D89+D92</f>
        <v>234246.16</v>
      </c>
      <c r="E48" s="139"/>
      <c r="F48"/>
    </row>
    <row r="49" spans="1:6" ht="9.9499999999999993" customHeight="1" x14ac:dyDescent="0.25">
      <c r="A49" s="58">
        <v>5400</v>
      </c>
      <c r="B49" s="59" t="s">
        <v>398</v>
      </c>
      <c r="C49" s="119">
        <f>C50+C52+C54+C56+C58</f>
        <v>0</v>
      </c>
      <c r="D49" s="159">
        <f>D50+D52+D54+D56+D58</f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f>C51</f>
        <v>0</v>
      </c>
      <c r="D50" s="52">
        <f>D51</f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f>C53</f>
        <v>0</v>
      </c>
      <c r="D52" s="52">
        <f>D53</f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f>C55</f>
        <v>0</v>
      </c>
      <c r="D54" s="52">
        <f>D55</f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f>C57</f>
        <v>0</v>
      </c>
      <c r="D56" s="52">
        <f>D57</f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f>C59+C60</f>
        <v>0</v>
      </c>
      <c r="D58" s="52">
        <f>D59+D60</f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19">
        <f>C62+C71+C74+C80</f>
        <v>234246.16</v>
      </c>
      <c r="D61" s="159">
        <f>D62+D71+D74+D80</f>
        <v>234246.16</v>
      </c>
      <c r="F61"/>
    </row>
    <row r="62" spans="1:6" ht="9.9499999999999993" customHeight="1" x14ac:dyDescent="0.25">
      <c r="A62" s="58">
        <v>5510</v>
      </c>
      <c r="B62" s="59" t="s">
        <v>413</v>
      </c>
      <c r="C62" s="119">
        <f>SUM(C63:C70)</f>
        <v>234246.16</v>
      </c>
      <c r="D62" s="159">
        <f>SUM(D63:D70)</f>
        <v>234246.16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234246.16</v>
      </c>
      <c r="D70" s="52">
        <v>234246.16</v>
      </c>
      <c r="F70"/>
    </row>
    <row r="71" spans="1:6" ht="9.9499999999999993" customHeight="1" x14ac:dyDescent="0.25">
      <c r="A71" s="58">
        <v>5520</v>
      </c>
      <c r="B71" s="59" t="s">
        <v>422</v>
      </c>
      <c r="C71" s="119">
        <f>C72+C73</f>
        <v>0</v>
      </c>
      <c r="D71" s="159">
        <f>D72+D73</f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9">
        <f>SUM(C75:C79)</f>
        <v>0</v>
      </c>
      <c r="D74" s="159">
        <f>SUM(D75:D79)</f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19">
        <f>SUM(C81:C88)</f>
        <v>0</v>
      </c>
      <c r="D80" s="159">
        <f>SUM(D81:D88)</f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19">
        <f>C90</f>
        <v>0</v>
      </c>
      <c r="D89" s="159">
        <f>D90</f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19">
        <f>C91</f>
        <v>0</v>
      </c>
      <c r="D90" s="159">
        <f>D91</f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2" t="s">
        <v>493</v>
      </c>
      <c r="C92" s="119">
        <f>SUM(C93:C97)</f>
        <v>0</v>
      </c>
      <c r="D92" s="159">
        <f>SUM(D93:D97)</f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E93" s="158"/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E94" s="158"/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E95" s="158"/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E96" s="158"/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E97" s="158"/>
      <c r="F97"/>
    </row>
    <row r="98" spans="1:6" ht="9.9499999999999993" customHeight="1" x14ac:dyDescent="0.25">
      <c r="A98" s="51"/>
      <c r="B98" s="131" t="s">
        <v>499</v>
      </c>
      <c r="C98" s="119">
        <f>C99+C121</f>
        <v>7075.9</v>
      </c>
      <c r="D98" s="159">
        <f>D99+D121</f>
        <v>4504.22</v>
      </c>
      <c r="F98"/>
    </row>
    <row r="99" spans="1:6" ht="9.9499999999999993" customHeight="1" x14ac:dyDescent="0.2">
      <c r="A99" s="58">
        <v>4300</v>
      </c>
      <c r="B99" s="140" t="s">
        <v>42</v>
      </c>
      <c r="C99" s="159">
        <f>C100+C103+C109+C111+C113+C121</f>
        <v>7075.9</v>
      </c>
      <c r="D99" s="159">
        <f>D100+D103+D109+D111+D113+D121</f>
        <v>4504.22</v>
      </c>
    </row>
    <row r="100" spans="1:6" ht="9.9499999999999993" customHeight="1" x14ac:dyDescent="0.2">
      <c r="A100" s="58">
        <v>4310</v>
      </c>
      <c r="B100" s="140" t="s">
        <v>312</v>
      </c>
      <c r="C100" s="119">
        <f>C101+C102</f>
        <v>7075.9</v>
      </c>
      <c r="D100" s="159">
        <f>D101+D102</f>
        <v>4504.22</v>
      </c>
    </row>
    <row r="101" spans="1:6" ht="9.9499999999999993" customHeight="1" x14ac:dyDescent="0.2">
      <c r="A101" s="51">
        <v>4311</v>
      </c>
      <c r="B101" s="141" t="s">
        <v>313</v>
      </c>
      <c r="C101" s="52">
        <v>7075.9</v>
      </c>
      <c r="D101" s="52">
        <v>4504.22</v>
      </c>
    </row>
    <row r="102" spans="1:6" ht="9.9499999999999993" customHeight="1" x14ac:dyDescent="0.2">
      <c r="A102" s="51">
        <v>4319</v>
      </c>
      <c r="B102" s="141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0" t="s">
        <v>315</v>
      </c>
      <c r="C103" s="119">
        <f>SUM(C104:C108)</f>
        <v>0</v>
      </c>
      <c r="D103" s="159">
        <f>SUM(D104:D108)</f>
        <v>0</v>
      </c>
    </row>
    <row r="104" spans="1:6" ht="9.9499999999999993" customHeight="1" x14ac:dyDescent="0.2">
      <c r="A104" s="51">
        <v>4321</v>
      </c>
      <c r="B104" s="141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1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1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1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1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0" t="s">
        <v>321</v>
      </c>
      <c r="C109" s="119">
        <f>C110</f>
        <v>0</v>
      </c>
      <c r="D109" s="119">
        <f>D110</f>
        <v>0</v>
      </c>
    </row>
    <row r="110" spans="1:6" ht="9.9499999999999993" customHeight="1" x14ac:dyDescent="0.2">
      <c r="A110" s="51">
        <v>4331</v>
      </c>
      <c r="B110" s="141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0" t="s">
        <v>322</v>
      </c>
      <c r="C111" s="119">
        <f>C112</f>
        <v>0</v>
      </c>
      <c r="D111" s="119">
        <f>D112</f>
        <v>0</v>
      </c>
    </row>
    <row r="112" spans="1:6" ht="9.9499999999999993" customHeight="1" x14ac:dyDescent="0.2">
      <c r="A112" s="51">
        <v>4341</v>
      </c>
      <c r="B112" s="141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0" t="s">
        <v>323</v>
      </c>
      <c r="C113" s="119">
        <f>SUM(C114:C120)</f>
        <v>0</v>
      </c>
      <c r="D113" s="159">
        <f>SUM(D114:D120)</f>
        <v>0</v>
      </c>
    </row>
    <row r="114" spans="1:6" ht="9.9499999999999993" customHeight="1" x14ac:dyDescent="0.2">
      <c r="A114" s="51">
        <v>4392</v>
      </c>
      <c r="B114" s="141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1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1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1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1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1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1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2" t="s">
        <v>500</v>
      </c>
      <c r="C121" s="119">
        <f>SUM(C122:C130)</f>
        <v>0</v>
      </c>
      <c r="D121" s="159">
        <f>SUM(D122:D130)</f>
        <v>0</v>
      </c>
      <c r="F121"/>
    </row>
    <row r="122" spans="1:6" customFormat="1" ht="9.9499999999999993" customHeight="1" x14ac:dyDescent="0.25">
      <c r="A122" s="51">
        <v>1124</v>
      </c>
      <c r="B122" s="130" t="s">
        <v>501</v>
      </c>
      <c r="C122" s="52">
        <v>0</v>
      </c>
      <c r="D122" s="52">
        <v>0</v>
      </c>
      <c r="E122" s="157"/>
    </row>
    <row r="123" spans="1:6" ht="9.9499999999999993" customHeight="1" x14ac:dyDescent="0.25">
      <c r="A123" s="51">
        <v>1124</v>
      </c>
      <c r="B123" s="130" t="s">
        <v>502</v>
      </c>
      <c r="C123" s="52">
        <v>0</v>
      </c>
      <c r="D123" s="52">
        <v>0</v>
      </c>
      <c r="E123" s="157"/>
      <c r="F123"/>
    </row>
    <row r="124" spans="1:6" ht="9.9499999999999993" customHeight="1" x14ac:dyDescent="0.25">
      <c r="A124" s="51">
        <v>1124</v>
      </c>
      <c r="B124" s="130" t="s">
        <v>503</v>
      </c>
      <c r="C124" s="52">
        <v>0</v>
      </c>
      <c r="D124" s="52">
        <v>0</v>
      </c>
      <c r="E124" s="157"/>
      <c r="F124"/>
    </row>
    <row r="125" spans="1:6" ht="9.9499999999999993" customHeight="1" x14ac:dyDescent="0.25">
      <c r="A125" s="51">
        <v>1124</v>
      </c>
      <c r="B125" s="130" t="s">
        <v>504</v>
      </c>
      <c r="C125" s="52">
        <v>0</v>
      </c>
      <c r="D125" s="52">
        <v>0</v>
      </c>
      <c r="E125" s="157"/>
      <c r="F125"/>
    </row>
    <row r="126" spans="1:6" ht="9.9499999999999993" customHeight="1" x14ac:dyDescent="0.25">
      <c r="A126" s="51">
        <v>1124</v>
      </c>
      <c r="B126" s="130" t="s">
        <v>505</v>
      </c>
      <c r="C126" s="52">
        <v>0</v>
      </c>
      <c r="D126" s="52">
        <v>0</v>
      </c>
      <c r="E126" s="157"/>
      <c r="F126"/>
    </row>
    <row r="127" spans="1:6" ht="9.9499999999999993" customHeight="1" x14ac:dyDescent="0.25">
      <c r="A127" s="51">
        <v>1124</v>
      </c>
      <c r="B127" s="130" t="s">
        <v>506</v>
      </c>
      <c r="C127" s="52">
        <v>0</v>
      </c>
      <c r="D127" s="52">
        <v>0</v>
      </c>
      <c r="E127" s="157"/>
      <c r="F127"/>
    </row>
    <row r="128" spans="1:6" ht="9.9499999999999993" customHeight="1" x14ac:dyDescent="0.25">
      <c r="A128" s="51">
        <v>1122</v>
      </c>
      <c r="B128" s="130" t="s">
        <v>507</v>
      </c>
      <c r="C128" s="52">
        <v>0</v>
      </c>
      <c r="D128" s="52">
        <v>0</v>
      </c>
      <c r="E128" s="157"/>
      <c r="F128"/>
    </row>
    <row r="129" spans="1:6" ht="9.9499999999999993" customHeight="1" x14ac:dyDescent="0.25">
      <c r="A129" s="51">
        <v>1122</v>
      </c>
      <c r="B129" s="130" t="s">
        <v>508</v>
      </c>
      <c r="C129" s="52">
        <v>0</v>
      </c>
      <c r="D129" s="52">
        <v>0</v>
      </c>
      <c r="E129" s="157"/>
      <c r="F129"/>
    </row>
    <row r="130" spans="1:6" ht="9.9499999999999993" customHeight="1" x14ac:dyDescent="0.25">
      <c r="A130" s="51">
        <v>1122</v>
      </c>
      <c r="B130" s="130" t="s">
        <v>509</v>
      </c>
      <c r="C130" s="52">
        <v>0</v>
      </c>
      <c r="D130" s="52">
        <v>0</v>
      </c>
      <c r="E130" s="157"/>
      <c r="F130"/>
    </row>
    <row r="131" spans="1:6" ht="9.9499999999999993" customHeight="1" x14ac:dyDescent="0.25">
      <c r="A131" s="51"/>
      <c r="B131" s="133" t="s">
        <v>510</v>
      </c>
      <c r="C131" s="119">
        <f>C47+C48-C98</f>
        <v>1443329.61</v>
      </c>
      <c r="D131" s="119">
        <f>D47+D48-D98</f>
        <v>713066.75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  <row r="137" spans="1:6" x14ac:dyDescent="0.2">
      <c r="B137" s="14"/>
      <c r="C137" s="14"/>
      <c r="D137" s="14"/>
      <c r="E137" s="14"/>
    </row>
    <row r="138" spans="1:6" x14ac:dyDescent="0.2">
      <c r="B138" s="164" t="s">
        <v>647</v>
      </c>
      <c r="C138" s="14"/>
      <c r="D138" s="164" t="s">
        <v>648</v>
      </c>
      <c r="E138" s="14"/>
    </row>
    <row r="139" spans="1:6" x14ac:dyDescent="0.2">
      <c r="B139" s="164"/>
      <c r="C139" s="14"/>
      <c r="D139" s="164"/>
      <c r="E139" s="14"/>
    </row>
    <row r="140" spans="1:6" x14ac:dyDescent="0.2">
      <c r="B140" s="165"/>
      <c r="C140" s="14"/>
      <c r="D140" s="165"/>
      <c r="E140" s="166"/>
    </row>
    <row r="141" spans="1:6" x14ac:dyDescent="0.2">
      <c r="B141" s="164" t="s">
        <v>649</v>
      </c>
      <c r="C141" s="14"/>
      <c r="D141" s="164" t="s">
        <v>650</v>
      </c>
      <c r="E141" s="14"/>
    </row>
    <row r="142" spans="1:6" x14ac:dyDescent="0.2">
      <c r="B142" s="164" t="s">
        <v>651</v>
      </c>
      <c r="C142" s="14"/>
      <c r="D142" s="164" t="s">
        <v>652</v>
      </c>
      <c r="E142" s="14"/>
    </row>
    <row r="143" spans="1:6" x14ac:dyDescent="0.2">
      <c r="B143" s="14"/>
      <c r="C143" s="14"/>
      <c r="D143" s="14"/>
      <c r="E143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scale="65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2023-10-24T15:19:21Z</cp:lastPrinted>
  <dcterms:created xsi:type="dcterms:W3CDTF">2012-12-11T20:36:24Z</dcterms:created>
  <dcterms:modified xsi:type="dcterms:W3CDTF">2023-10-24T17:32:08Z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